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6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<sst xmlns="http://schemas.openxmlformats.org/spreadsheetml/2006/main" count="71" uniqueCount="51">
  <si>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部门</t>
  </si>
  <si>
    <t>人文社科</t>
  </si>
  <si>
    <t>南岳学院</t>
  </si>
  <si>
    <t>05级学生数</t>
  </si>
  <si>
    <t>05级党员数</t>
  </si>
  <si>
    <t>06学生数</t>
  </si>
  <si>
    <t>06党员数</t>
  </si>
  <si>
    <t>07学生数</t>
  </si>
  <si>
    <t>07党员数</t>
  </si>
  <si>
    <t>08学生数</t>
  </si>
  <si>
    <t>08党员数</t>
  </si>
  <si>
    <t>经法系</t>
  </si>
  <si>
    <t>中文系</t>
  </si>
  <si>
    <t>新闻系</t>
  </si>
  <si>
    <t>外语系</t>
  </si>
  <si>
    <t>数学系</t>
  </si>
  <si>
    <t>物电系</t>
  </si>
  <si>
    <t>化材系</t>
  </si>
  <si>
    <t>资旅系</t>
  </si>
  <si>
    <t>音乐系</t>
  </si>
  <si>
    <t>美术系</t>
  </si>
  <si>
    <t>计算机</t>
  </si>
  <si>
    <t>体育系</t>
  </si>
  <si>
    <t>教科系</t>
  </si>
  <si>
    <t>生物系</t>
  </si>
  <si>
    <t>继教院</t>
  </si>
  <si>
    <r>
      <t>小</t>
    </r>
    <r>
      <rPr>
        <sz val="12"/>
        <rFont val="Times New Roman"/>
        <family val="1"/>
      </rPr>
      <t xml:space="preserve">    </t>
    </r>
    <r>
      <rPr>
        <sz val="12"/>
        <rFont val="黑体"/>
        <family val="0"/>
      </rPr>
      <t>计</t>
    </r>
  </si>
  <si>
    <t>2009年上期党员发展前各系各年级党员情况分析</t>
  </si>
  <si>
    <t>校区</t>
  </si>
  <si>
    <t>06  级</t>
  </si>
  <si>
    <r>
      <t xml:space="preserve">05 </t>
    </r>
    <r>
      <rPr>
        <sz val="14"/>
        <rFont val="黑体"/>
        <family val="0"/>
      </rPr>
      <t>级毕业班</t>
    </r>
  </si>
  <si>
    <t>07  级</t>
  </si>
  <si>
    <t>08  级</t>
  </si>
  <si>
    <t>发展达25%</t>
  </si>
  <si>
    <t>发展后达5%</t>
  </si>
  <si>
    <t>共应发展718</t>
  </si>
  <si>
    <t>发展后达7%</t>
  </si>
  <si>
    <t>发展发展后达15%</t>
  </si>
  <si>
    <t>部门</t>
  </si>
  <si>
    <t>07级发展数</t>
  </si>
  <si>
    <t>总计</t>
  </si>
  <si>
    <t>06级发展数</t>
  </si>
  <si>
    <t>小计</t>
  </si>
  <si>
    <t>05级发展数</t>
  </si>
  <si>
    <t>全院学生总数：14917，原学生党员1234，党员比例8.2%。本次计划发展576人。</t>
  </si>
  <si>
    <t>党员比例%</t>
  </si>
  <si>
    <t>发展前党员比例%</t>
  </si>
  <si>
    <t>发展后党员比例%</t>
  </si>
  <si>
    <t>西校区</t>
  </si>
  <si>
    <t>东校区</t>
  </si>
  <si>
    <t>2009年上学期党员发展计划分配表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</si>
</sst>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);\(0.00\)"/>
    <numFmt numFmtId="178" formatCode="0_);\(0\)"/>
    <numFmt numFmtId="179" formatCode="0.00_ "/>
  </numFmts>
  <fonts count="13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4"/>
      <name val="Times New Roman"/>
      <family val="1"/>
    </font>
    <font>
      <sz val="10"/>
      <name val="黑体"/>
      <family val="0"/>
    </font>
    <font>
      <sz val="12"/>
      <name val="Times New Roman"/>
      <family val="1"/>
    </font>
    <font>
      <b/>
      <sz val="12"/>
      <name val="黑体"/>
      <family val="0"/>
    </font>
    <font>
      <b/>
      <sz val="10"/>
      <name val="宋体"/>
      <family val="0"/>
    </font>
    <font>
      <sz val="11"/>
      <name val="黑体"/>
      <family val="0"/>
    </font>
    <font>
      <sz val="9"/>
      <name val="黑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1" xfId="16" applyFont="1" applyBorder="1" applyAlignment="1">
      <alignment horizontal="center" vertical="center"/>
      <protection/>
    </xf>
    <xf numFmtId="0" fontId="6" fillId="0" borderId="1" xfId="16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3" fillId="0" borderId="2" xfId="16" applyFont="1" applyFill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2" borderId="1" xfId="16" applyFont="1" applyFill="1" applyBorder="1" applyAlignment="1">
      <alignment horizontal="center" vertical="center"/>
      <protection/>
    </xf>
    <xf numFmtId="177" fontId="3" fillId="0" borderId="1" xfId="16" applyNumberFormat="1" applyFont="1" applyBorder="1" applyAlignment="1">
      <alignment horizontal="center" vertical="center"/>
      <protection/>
    </xf>
    <xf numFmtId="177" fontId="6" fillId="0" borderId="1" xfId="16" applyNumberFormat="1" applyFont="1" applyBorder="1" applyAlignment="1">
      <alignment horizontal="center" vertical="center" wrapText="1"/>
      <protection/>
    </xf>
    <xf numFmtId="177" fontId="0" fillId="0" borderId="3" xfId="0" applyNumberFormat="1" applyBorder="1" applyAlignment="1">
      <alignment horizontal="center" vertical="center" wrapText="1"/>
    </xf>
    <xf numFmtId="0" fontId="11" fillId="0" borderId="1" xfId="16" applyFont="1" applyBorder="1" applyAlignment="1">
      <alignment horizontal="center" vertical="center" wrapText="1"/>
      <protection/>
    </xf>
    <xf numFmtId="178" fontId="3" fillId="0" borderId="1" xfId="16" applyNumberFormat="1" applyFont="1" applyBorder="1" applyAlignment="1">
      <alignment horizontal="center" vertical="center"/>
      <protection/>
    </xf>
    <xf numFmtId="178" fontId="6" fillId="0" borderId="3" xfId="16" applyNumberFormat="1" applyFont="1" applyBorder="1" applyAlignment="1">
      <alignment horizontal="center" vertical="center" wrapText="1"/>
      <protection/>
    </xf>
    <xf numFmtId="178" fontId="6" fillId="3" borderId="1" xfId="16" applyNumberFormat="1" applyFont="1" applyFill="1" applyBorder="1" applyAlignment="1">
      <alignment horizontal="center" vertical="center"/>
      <protection/>
    </xf>
    <xf numFmtId="178" fontId="3" fillId="3" borderId="1" xfId="16" applyNumberFormat="1" applyFont="1" applyFill="1" applyBorder="1" applyAlignment="1">
      <alignment horizontal="center" vertical="center"/>
      <protection/>
    </xf>
    <xf numFmtId="178" fontId="12" fillId="3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8" fillId="2" borderId="0" xfId="16" applyFont="1" applyFill="1" applyBorder="1" applyAlignment="1">
      <alignment horizontal="center" vertical="center"/>
      <protection/>
    </xf>
    <xf numFmtId="178" fontId="0" fillId="0" borderId="1" xfId="0" applyNumberFormat="1" applyBorder="1" applyAlignment="1">
      <alignment horizontal="center"/>
    </xf>
    <xf numFmtId="0" fontId="3" fillId="0" borderId="1" xfId="16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/>
    </xf>
    <xf numFmtId="178" fontId="0" fillId="2" borderId="1" xfId="0" applyNumberFormat="1" applyFill="1" applyBorder="1" applyAlignment="1">
      <alignment horizontal="center"/>
    </xf>
    <xf numFmtId="178" fontId="0" fillId="2" borderId="1" xfId="0" applyNumberFormat="1" applyFont="1" applyFill="1" applyBorder="1" applyAlignment="1">
      <alignment horizontal="center"/>
    </xf>
    <xf numFmtId="179" fontId="6" fillId="0" borderId="1" xfId="0" applyNumberFormat="1" applyFont="1" applyBorder="1" applyAlignment="1">
      <alignment horizontal="center" vertical="center" wrapText="1"/>
    </xf>
    <xf numFmtId="0" fontId="9" fillId="0" borderId="4" xfId="16" applyFont="1" applyFill="1" applyBorder="1" applyAlignment="1">
      <alignment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vertical="center"/>
    </xf>
    <xf numFmtId="0" fontId="3" fillId="0" borderId="1" xfId="16" applyFont="1" applyBorder="1" applyAlignment="1">
      <alignment horizontal="center" vertical="center"/>
      <protection/>
    </xf>
    <xf numFmtId="0" fontId="0" fillId="0" borderId="1" xfId="16" applyBorder="1" applyAlignment="1">
      <alignment horizontal="center" vertical="center"/>
      <protection/>
    </xf>
    <xf numFmtId="0" fontId="5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4" fillId="0" borderId="4" xfId="16" applyFont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4" fillId="0" borderId="8" xfId="16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0" borderId="11" xfId="16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4" sqref="A4:A11"/>
    </sheetView>
  </sheetViews>
  <sheetFormatPr defaultColWidth="9.00390625" defaultRowHeight="14.25"/>
  <cols>
    <col min="1" max="1" width="3.125" style="0" customWidth="1"/>
    <col min="3" max="20" width="6.625" style="0" customWidth="1"/>
  </cols>
  <sheetData>
    <row r="1" spans="1:19" ht="22.5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0" ht="26.25" customHeight="1">
      <c r="A2" s="36" t="s">
        <v>28</v>
      </c>
      <c r="B2" s="27" t="s">
        <v>0</v>
      </c>
      <c r="C2" s="29" t="s">
        <v>30</v>
      </c>
      <c r="D2" s="30"/>
      <c r="E2" s="30"/>
      <c r="F2" s="31"/>
      <c r="G2" s="32" t="s">
        <v>29</v>
      </c>
      <c r="H2" s="30"/>
      <c r="I2" s="30"/>
      <c r="J2" s="31"/>
      <c r="K2" s="32" t="s">
        <v>31</v>
      </c>
      <c r="L2" s="30"/>
      <c r="M2" s="30"/>
      <c r="N2" s="31"/>
      <c r="O2" s="33" t="s">
        <v>32</v>
      </c>
      <c r="P2" s="34"/>
      <c r="Q2" s="34"/>
      <c r="R2" s="35"/>
      <c r="S2" s="43" t="s">
        <v>46</v>
      </c>
      <c r="T2" s="23" t="s">
        <v>47</v>
      </c>
    </row>
    <row r="3" spans="1:20" ht="26.25" customHeight="1">
      <c r="A3" s="37"/>
      <c r="B3" s="28"/>
      <c r="C3" s="2" t="s">
        <v>3</v>
      </c>
      <c r="D3" s="2" t="s">
        <v>4</v>
      </c>
      <c r="E3" s="2" t="s">
        <v>45</v>
      </c>
      <c r="F3" s="10" t="s">
        <v>33</v>
      </c>
      <c r="G3" s="2" t="s">
        <v>5</v>
      </c>
      <c r="H3" s="2" t="s">
        <v>6</v>
      </c>
      <c r="I3" s="2" t="s">
        <v>45</v>
      </c>
      <c r="J3" s="10" t="s">
        <v>37</v>
      </c>
      <c r="K3" s="2" t="s">
        <v>7</v>
      </c>
      <c r="L3" s="2" t="s">
        <v>8</v>
      </c>
      <c r="M3" s="2" t="s">
        <v>45</v>
      </c>
      <c r="N3" s="10" t="s">
        <v>36</v>
      </c>
      <c r="O3" s="2" t="s">
        <v>9</v>
      </c>
      <c r="P3" s="2" t="s">
        <v>10</v>
      </c>
      <c r="Q3" s="2" t="s">
        <v>45</v>
      </c>
      <c r="R3" s="10" t="s">
        <v>34</v>
      </c>
      <c r="S3" s="44"/>
      <c r="T3" s="23"/>
    </row>
    <row r="4" spans="1:20" ht="19.5" customHeight="1">
      <c r="A4" s="40" t="s">
        <v>49</v>
      </c>
      <c r="B4" s="1" t="s">
        <v>11</v>
      </c>
      <c r="C4" s="1">
        <v>243</v>
      </c>
      <c r="D4" s="1">
        <v>58</v>
      </c>
      <c r="E4" s="7">
        <f>D4/C4*100</f>
        <v>23.868312757201647</v>
      </c>
      <c r="F4" s="11">
        <f>25%*C4-D4</f>
        <v>2.75</v>
      </c>
      <c r="G4" s="1">
        <v>264</v>
      </c>
      <c r="H4" s="1">
        <v>31</v>
      </c>
      <c r="I4" s="7">
        <f>H4/G4*100</f>
        <v>11.742424242424242</v>
      </c>
      <c r="J4" s="11">
        <f>15%*G4-H4</f>
        <v>8.600000000000001</v>
      </c>
      <c r="K4" s="1">
        <v>297</v>
      </c>
      <c r="L4" s="1">
        <v>11</v>
      </c>
      <c r="M4" s="7">
        <f>L4/K4*100</f>
        <v>3.7037037037037033</v>
      </c>
      <c r="N4" s="11">
        <f>7%*K4-L4</f>
        <v>9.790000000000003</v>
      </c>
      <c r="O4" s="1">
        <v>302</v>
      </c>
      <c r="P4" s="1">
        <v>2</v>
      </c>
      <c r="Q4" s="8">
        <f>P4/O4*100</f>
        <v>0.6622516556291391</v>
      </c>
      <c r="R4" s="12">
        <f>5%*O4-P4</f>
        <v>13.100000000000001</v>
      </c>
      <c r="S4" s="9">
        <f>(D4+H4+L4+P4)/(C4+G4+K4+O4)*100</f>
        <v>9.22242314647378</v>
      </c>
      <c r="T4" s="16">
        <f>(D4+F4+H4+J4+L4+N4+P4+R4)/(C4+G4+K4+O4)*100</f>
        <v>12.318264014466546</v>
      </c>
    </row>
    <row r="5" spans="1:20" ht="19.5" customHeight="1">
      <c r="A5" s="41"/>
      <c r="B5" s="1" t="s">
        <v>1</v>
      </c>
      <c r="C5" s="1">
        <v>62</v>
      </c>
      <c r="D5" s="1">
        <v>14</v>
      </c>
      <c r="E5" s="7">
        <f aca="true" t="shared" si="0" ref="E5:E21">D5/C5*100</f>
        <v>22.58064516129032</v>
      </c>
      <c r="F5" s="11">
        <f aca="true" t="shared" si="1" ref="F5:F17">25%*C5-D5</f>
        <v>1.5</v>
      </c>
      <c r="G5" s="1">
        <v>62</v>
      </c>
      <c r="H5" s="1">
        <v>8</v>
      </c>
      <c r="I5" s="7">
        <f aca="true" t="shared" si="2" ref="I5:I21">H5/G5*100</f>
        <v>12.903225806451612</v>
      </c>
      <c r="J5" s="11">
        <f aca="true" t="shared" si="3" ref="J5:J20">15%*G5-H5</f>
        <v>1.299999999999999</v>
      </c>
      <c r="K5" s="1">
        <v>68</v>
      </c>
      <c r="L5" s="1">
        <v>4</v>
      </c>
      <c r="M5" s="7">
        <f aca="true" t="shared" si="4" ref="M5:M21">L5/K5*100</f>
        <v>5.88235294117647</v>
      </c>
      <c r="N5" s="11">
        <f aca="true" t="shared" si="5" ref="N5:N20">7%*K5-L5</f>
        <v>0.7600000000000007</v>
      </c>
      <c r="O5" s="1">
        <v>63</v>
      </c>
      <c r="P5" s="1"/>
      <c r="Q5" s="8">
        <f aca="true" t="shared" si="6" ref="Q5:Q21">P5/O5*100</f>
        <v>0</v>
      </c>
      <c r="R5" s="12">
        <f aca="true" t="shared" si="7" ref="R5:R19">5%*O5-P5</f>
        <v>3.1500000000000004</v>
      </c>
      <c r="S5" s="9">
        <f aca="true" t="shared" si="8" ref="S5:S21">(D5+H5+L5+P5)/(C5+G5+K5+O5)*100</f>
        <v>10.196078431372548</v>
      </c>
      <c r="T5" s="16">
        <f aca="true" t="shared" si="9" ref="T5:T21">(D5+F5+H5+J5+L5+N5+P5+R5)/(C5+G5+K5+O5)*100</f>
        <v>12.827450980392157</v>
      </c>
    </row>
    <row r="6" spans="1:20" ht="19.5" customHeight="1">
      <c r="A6" s="41"/>
      <c r="B6" s="1" t="s">
        <v>12</v>
      </c>
      <c r="C6" s="1">
        <v>249</v>
      </c>
      <c r="D6" s="1">
        <v>45</v>
      </c>
      <c r="E6" s="7">
        <f t="shared" si="0"/>
        <v>18.072289156626507</v>
      </c>
      <c r="F6" s="11">
        <f t="shared" si="1"/>
        <v>17.25</v>
      </c>
      <c r="G6" s="1">
        <v>197</v>
      </c>
      <c r="H6" s="1">
        <v>15</v>
      </c>
      <c r="I6" s="7">
        <f t="shared" si="2"/>
        <v>7.614213197969544</v>
      </c>
      <c r="J6" s="11">
        <f t="shared" si="3"/>
        <v>14.549999999999997</v>
      </c>
      <c r="K6" s="1">
        <v>189</v>
      </c>
      <c r="L6" s="1">
        <v>8</v>
      </c>
      <c r="M6" s="7">
        <f t="shared" si="4"/>
        <v>4.232804232804233</v>
      </c>
      <c r="N6" s="11">
        <f t="shared" si="5"/>
        <v>5.23</v>
      </c>
      <c r="O6" s="1">
        <v>170</v>
      </c>
      <c r="P6" s="1">
        <v>1</v>
      </c>
      <c r="Q6" s="8">
        <f t="shared" si="6"/>
        <v>0.5882352941176471</v>
      </c>
      <c r="R6" s="12">
        <f t="shared" si="7"/>
        <v>7.5</v>
      </c>
      <c r="S6" s="9">
        <f t="shared" si="8"/>
        <v>8.571428571428571</v>
      </c>
      <c r="T6" s="16">
        <f t="shared" si="9"/>
        <v>14.103105590062112</v>
      </c>
    </row>
    <row r="7" spans="1:20" ht="19.5" customHeight="1">
      <c r="A7" s="41"/>
      <c r="B7" s="1" t="s">
        <v>13</v>
      </c>
      <c r="C7" s="1">
        <v>208</v>
      </c>
      <c r="D7" s="1">
        <v>38</v>
      </c>
      <c r="E7" s="7">
        <f t="shared" si="0"/>
        <v>18.269230769230766</v>
      </c>
      <c r="F7" s="11">
        <f t="shared" si="1"/>
        <v>14</v>
      </c>
      <c r="G7" s="1">
        <v>183</v>
      </c>
      <c r="H7" s="1">
        <v>19</v>
      </c>
      <c r="I7" s="7">
        <f t="shared" si="2"/>
        <v>10.382513661202186</v>
      </c>
      <c r="J7" s="11">
        <f t="shared" si="3"/>
        <v>8.45</v>
      </c>
      <c r="K7" s="1">
        <v>140</v>
      </c>
      <c r="L7" s="1">
        <v>2</v>
      </c>
      <c r="M7" s="7">
        <f t="shared" si="4"/>
        <v>1.4285714285714286</v>
      </c>
      <c r="N7" s="11">
        <f t="shared" si="5"/>
        <v>7.800000000000001</v>
      </c>
      <c r="O7" s="1">
        <v>167</v>
      </c>
      <c r="P7" s="1">
        <v>2</v>
      </c>
      <c r="Q7" s="8">
        <f t="shared" si="6"/>
        <v>1.1976047904191618</v>
      </c>
      <c r="R7" s="12">
        <f t="shared" si="7"/>
        <v>6.35</v>
      </c>
      <c r="S7" s="9">
        <f t="shared" si="8"/>
        <v>8.739255014326648</v>
      </c>
      <c r="T7" s="16">
        <f t="shared" si="9"/>
        <v>13.982808022922635</v>
      </c>
    </row>
    <row r="8" spans="1:20" ht="19.5" customHeight="1">
      <c r="A8" s="41"/>
      <c r="B8" s="1" t="s">
        <v>15</v>
      </c>
      <c r="C8" s="1">
        <v>183</v>
      </c>
      <c r="D8" s="1">
        <v>43</v>
      </c>
      <c r="E8" s="7">
        <f t="shared" si="0"/>
        <v>23.497267759562842</v>
      </c>
      <c r="F8" s="11">
        <f t="shared" si="1"/>
        <v>2.75</v>
      </c>
      <c r="G8" s="1">
        <v>186</v>
      </c>
      <c r="H8" s="1">
        <v>29</v>
      </c>
      <c r="I8" s="7">
        <f t="shared" si="2"/>
        <v>15.591397849462366</v>
      </c>
      <c r="J8" s="11">
        <f t="shared" si="3"/>
        <v>-1.1000000000000014</v>
      </c>
      <c r="K8" s="1">
        <v>166</v>
      </c>
      <c r="L8" s="1">
        <v>6</v>
      </c>
      <c r="M8" s="7">
        <f t="shared" si="4"/>
        <v>3.614457831325301</v>
      </c>
      <c r="N8" s="11">
        <f t="shared" si="5"/>
        <v>5.620000000000001</v>
      </c>
      <c r="O8" s="1">
        <v>169</v>
      </c>
      <c r="P8" s="1">
        <v>1</v>
      </c>
      <c r="Q8" s="8">
        <f t="shared" si="6"/>
        <v>0.591715976331361</v>
      </c>
      <c r="R8" s="12">
        <f t="shared" si="7"/>
        <v>7.450000000000001</v>
      </c>
      <c r="S8" s="9">
        <f t="shared" si="8"/>
        <v>11.221590909090908</v>
      </c>
      <c r="T8" s="16">
        <f t="shared" si="9"/>
        <v>13.312500000000002</v>
      </c>
    </row>
    <row r="9" spans="1:20" ht="19.5" customHeight="1">
      <c r="A9" s="41"/>
      <c r="B9" s="1" t="s">
        <v>19</v>
      </c>
      <c r="C9" s="1">
        <v>281</v>
      </c>
      <c r="D9" s="1">
        <v>54</v>
      </c>
      <c r="E9" s="7">
        <f t="shared" si="0"/>
        <v>19.217081850533805</v>
      </c>
      <c r="F9" s="11">
        <f t="shared" si="1"/>
        <v>16.25</v>
      </c>
      <c r="G9" s="1">
        <v>207</v>
      </c>
      <c r="H9" s="1">
        <v>17</v>
      </c>
      <c r="I9" s="7">
        <f t="shared" si="2"/>
        <v>8.212560386473431</v>
      </c>
      <c r="J9" s="11">
        <f t="shared" si="3"/>
        <v>14.049999999999997</v>
      </c>
      <c r="K9" s="1">
        <v>241</v>
      </c>
      <c r="L9" s="1">
        <v>3</v>
      </c>
      <c r="M9" s="7">
        <f t="shared" si="4"/>
        <v>1.2448132780082988</v>
      </c>
      <c r="N9" s="11">
        <f t="shared" si="5"/>
        <v>13.870000000000001</v>
      </c>
      <c r="O9" s="1">
        <v>224</v>
      </c>
      <c r="P9" s="1"/>
      <c r="Q9" s="8">
        <f t="shared" si="6"/>
        <v>0</v>
      </c>
      <c r="R9" s="12">
        <f t="shared" si="7"/>
        <v>11.200000000000001</v>
      </c>
      <c r="S9" s="9">
        <f t="shared" si="8"/>
        <v>7.76495278069255</v>
      </c>
      <c r="T9" s="16">
        <f t="shared" si="9"/>
        <v>13.575026232948584</v>
      </c>
    </row>
    <row r="10" spans="1:20" ht="19.5" customHeight="1">
      <c r="A10" s="41"/>
      <c r="B10" s="1" t="s">
        <v>21</v>
      </c>
      <c r="C10" s="1">
        <v>214</v>
      </c>
      <c r="D10" s="1">
        <v>48</v>
      </c>
      <c r="E10" s="7">
        <f t="shared" si="0"/>
        <v>22.429906542056074</v>
      </c>
      <c r="F10" s="11">
        <f t="shared" si="1"/>
        <v>5.5</v>
      </c>
      <c r="G10" s="1">
        <v>201</v>
      </c>
      <c r="H10" s="1">
        <v>29</v>
      </c>
      <c r="I10" s="7">
        <f t="shared" si="2"/>
        <v>14.427860696517413</v>
      </c>
      <c r="J10" s="11">
        <f t="shared" si="3"/>
        <v>1.1499999999999986</v>
      </c>
      <c r="K10" s="1">
        <v>150</v>
      </c>
      <c r="L10" s="1">
        <v>15</v>
      </c>
      <c r="M10" s="7">
        <f t="shared" si="4"/>
        <v>10</v>
      </c>
      <c r="N10" s="11">
        <f t="shared" si="5"/>
        <v>-4.499999999999998</v>
      </c>
      <c r="O10" s="1">
        <v>144</v>
      </c>
      <c r="P10" s="1">
        <v>2</v>
      </c>
      <c r="Q10" s="8">
        <f t="shared" si="6"/>
        <v>1.3888888888888888</v>
      </c>
      <c r="R10" s="12">
        <f t="shared" si="7"/>
        <v>5.2</v>
      </c>
      <c r="S10" s="9">
        <f t="shared" si="8"/>
        <v>13.258110014104371</v>
      </c>
      <c r="T10" s="16">
        <f t="shared" si="9"/>
        <v>14.294781382228491</v>
      </c>
    </row>
    <row r="11" spans="1:20" ht="19.5" customHeight="1">
      <c r="A11" s="42"/>
      <c r="B11" s="1" t="s">
        <v>22</v>
      </c>
      <c r="C11" s="1">
        <v>163</v>
      </c>
      <c r="D11" s="1">
        <v>34</v>
      </c>
      <c r="E11" s="7">
        <f t="shared" si="0"/>
        <v>20.858895705521473</v>
      </c>
      <c r="F11" s="11">
        <f t="shared" si="1"/>
        <v>6.75</v>
      </c>
      <c r="G11" s="1">
        <v>139</v>
      </c>
      <c r="H11" s="1">
        <v>13</v>
      </c>
      <c r="I11" s="7">
        <f t="shared" si="2"/>
        <v>9.352517985611511</v>
      </c>
      <c r="J11" s="11">
        <f t="shared" si="3"/>
        <v>7.849999999999998</v>
      </c>
      <c r="K11" s="1">
        <v>137</v>
      </c>
      <c r="L11" s="1">
        <v>4</v>
      </c>
      <c r="M11" s="7">
        <f t="shared" si="4"/>
        <v>2.9197080291970803</v>
      </c>
      <c r="N11" s="11">
        <f t="shared" si="5"/>
        <v>5.590000000000002</v>
      </c>
      <c r="O11" s="1">
        <v>137</v>
      </c>
      <c r="P11" s="1">
        <v>4</v>
      </c>
      <c r="Q11" s="8">
        <f t="shared" si="6"/>
        <v>2.9197080291970803</v>
      </c>
      <c r="R11" s="12">
        <f t="shared" si="7"/>
        <v>2.8500000000000005</v>
      </c>
      <c r="S11" s="9">
        <f t="shared" si="8"/>
        <v>9.54861111111111</v>
      </c>
      <c r="T11" s="16">
        <f t="shared" si="9"/>
        <v>13.548611111111109</v>
      </c>
    </row>
    <row r="12" spans="1:20" ht="19.5" customHeight="1">
      <c r="A12" s="40" t="s">
        <v>48</v>
      </c>
      <c r="B12" s="1" t="s">
        <v>23</v>
      </c>
      <c r="C12" s="1">
        <v>59</v>
      </c>
      <c r="D12" s="1">
        <v>13</v>
      </c>
      <c r="E12" s="7">
        <f t="shared" si="0"/>
        <v>22.033898305084744</v>
      </c>
      <c r="F12" s="11">
        <f t="shared" si="1"/>
        <v>1.75</v>
      </c>
      <c r="G12" s="1">
        <v>50</v>
      </c>
      <c r="H12" s="1">
        <v>12</v>
      </c>
      <c r="I12" s="7">
        <f t="shared" si="2"/>
        <v>24</v>
      </c>
      <c r="J12" s="11">
        <f t="shared" si="3"/>
        <v>-4.5</v>
      </c>
      <c r="K12" s="1">
        <v>88</v>
      </c>
      <c r="L12" s="1">
        <v>4</v>
      </c>
      <c r="M12" s="7">
        <f t="shared" si="4"/>
        <v>4.545454545454546</v>
      </c>
      <c r="N12" s="11">
        <f t="shared" si="5"/>
        <v>2.16</v>
      </c>
      <c r="O12" s="1">
        <v>77</v>
      </c>
      <c r="P12" s="1"/>
      <c r="Q12" s="8">
        <f t="shared" si="6"/>
        <v>0</v>
      </c>
      <c r="R12" s="12">
        <f t="shared" si="7"/>
        <v>3.85</v>
      </c>
      <c r="S12" s="9">
        <f t="shared" si="8"/>
        <v>10.583941605839415</v>
      </c>
      <c r="T12" s="16">
        <f t="shared" si="9"/>
        <v>11.773722627737225</v>
      </c>
    </row>
    <row r="13" spans="1:20" ht="19.5" customHeight="1">
      <c r="A13" s="41"/>
      <c r="B13" s="1" t="s">
        <v>14</v>
      </c>
      <c r="C13" s="1">
        <v>416</v>
      </c>
      <c r="D13" s="1">
        <v>91</v>
      </c>
      <c r="E13" s="7">
        <f t="shared" si="0"/>
        <v>21.875</v>
      </c>
      <c r="F13" s="11">
        <f t="shared" si="1"/>
        <v>13</v>
      </c>
      <c r="G13" s="1">
        <v>402</v>
      </c>
      <c r="H13" s="1">
        <v>56</v>
      </c>
      <c r="I13" s="7">
        <f t="shared" si="2"/>
        <v>13.930348258706468</v>
      </c>
      <c r="J13" s="11">
        <f t="shared" si="3"/>
        <v>4.299999999999997</v>
      </c>
      <c r="K13" s="1">
        <v>339</v>
      </c>
      <c r="L13" s="1">
        <v>8</v>
      </c>
      <c r="M13" s="7">
        <f t="shared" si="4"/>
        <v>2.359882005899705</v>
      </c>
      <c r="N13" s="11">
        <f t="shared" si="5"/>
        <v>15.730000000000004</v>
      </c>
      <c r="O13" s="1">
        <v>369</v>
      </c>
      <c r="P13" s="1">
        <v>3</v>
      </c>
      <c r="Q13" s="8">
        <f t="shared" si="6"/>
        <v>0.8130081300813009</v>
      </c>
      <c r="R13" s="12">
        <f t="shared" si="7"/>
        <v>15.45</v>
      </c>
      <c r="S13" s="9">
        <f t="shared" si="8"/>
        <v>10.35386631716907</v>
      </c>
      <c r="T13" s="16">
        <f t="shared" si="9"/>
        <v>13.530799475753605</v>
      </c>
    </row>
    <row r="14" spans="1:20" ht="19.5" customHeight="1">
      <c r="A14" s="41"/>
      <c r="B14" s="1" t="s">
        <v>16</v>
      </c>
      <c r="C14" s="1">
        <v>178</v>
      </c>
      <c r="D14" s="1">
        <v>39</v>
      </c>
      <c r="E14" s="7">
        <f t="shared" si="0"/>
        <v>21.910112359550563</v>
      </c>
      <c r="F14" s="11">
        <f t="shared" si="1"/>
        <v>5.5</v>
      </c>
      <c r="G14" s="1">
        <v>168</v>
      </c>
      <c r="H14" s="1">
        <v>29</v>
      </c>
      <c r="I14" s="7">
        <f t="shared" si="2"/>
        <v>17.261904761904763</v>
      </c>
      <c r="J14" s="11">
        <f t="shared" si="3"/>
        <v>-3.8000000000000007</v>
      </c>
      <c r="K14" s="1">
        <v>168</v>
      </c>
      <c r="L14" s="1">
        <v>7</v>
      </c>
      <c r="M14" s="7">
        <f t="shared" si="4"/>
        <v>4.166666666666666</v>
      </c>
      <c r="N14" s="11">
        <f t="shared" si="5"/>
        <v>4.760000000000002</v>
      </c>
      <c r="O14" s="1">
        <v>150</v>
      </c>
      <c r="P14" s="1">
        <v>1</v>
      </c>
      <c r="Q14" s="8">
        <f t="shared" si="6"/>
        <v>0.6666666666666667</v>
      </c>
      <c r="R14" s="12">
        <f t="shared" si="7"/>
        <v>6.5</v>
      </c>
      <c r="S14" s="9">
        <f t="shared" si="8"/>
        <v>11.44578313253012</v>
      </c>
      <c r="T14" s="16">
        <f t="shared" si="9"/>
        <v>13.397590361445785</v>
      </c>
    </row>
    <row r="15" spans="1:20" ht="19.5" customHeight="1">
      <c r="A15" s="41"/>
      <c r="B15" s="1" t="s">
        <v>17</v>
      </c>
      <c r="C15" s="1">
        <v>217</v>
      </c>
      <c r="D15" s="1">
        <v>38</v>
      </c>
      <c r="E15" s="7">
        <f t="shared" si="0"/>
        <v>17.51152073732719</v>
      </c>
      <c r="F15" s="11">
        <f t="shared" si="1"/>
        <v>16.25</v>
      </c>
      <c r="G15" s="1">
        <v>197</v>
      </c>
      <c r="H15" s="1">
        <v>29</v>
      </c>
      <c r="I15" s="7">
        <f t="shared" si="2"/>
        <v>14.720812182741117</v>
      </c>
      <c r="J15" s="11">
        <f t="shared" si="3"/>
        <v>0.5499999999999972</v>
      </c>
      <c r="K15" s="1">
        <v>226</v>
      </c>
      <c r="L15" s="1">
        <v>3</v>
      </c>
      <c r="M15" s="7">
        <f t="shared" si="4"/>
        <v>1.3274336283185841</v>
      </c>
      <c r="N15" s="11">
        <f t="shared" si="5"/>
        <v>12.820000000000002</v>
      </c>
      <c r="O15" s="1">
        <v>237</v>
      </c>
      <c r="P15" s="1">
        <v>1</v>
      </c>
      <c r="Q15" s="8">
        <f t="shared" si="6"/>
        <v>0.42194092827004215</v>
      </c>
      <c r="R15" s="12">
        <f t="shared" si="7"/>
        <v>10.850000000000001</v>
      </c>
      <c r="S15" s="9">
        <f t="shared" si="8"/>
        <v>8.095781071835804</v>
      </c>
      <c r="T15" s="16">
        <f t="shared" si="9"/>
        <v>12.710376282782212</v>
      </c>
    </row>
    <row r="16" spans="1:20" ht="19.5" customHeight="1">
      <c r="A16" s="41"/>
      <c r="B16" s="1" t="s">
        <v>18</v>
      </c>
      <c r="C16" s="1">
        <v>200</v>
      </c>
      <c r="D16" s="1">
        <v>41</v>
      </c>
      <c r="E16" s="7">
        <f t="shared" si="0"/>
        <v>20.5</v>
      </c>
      <c r="F16" s="11">
        <f t="shared" si="1"/>
        <v>9</v>
      </c>
      <c r="G16" s="1">
        <v>165</v>
      </c>
      <c r="H16" s="1">
        <v>20</v>
      </c>
      <c r="I16" s="7">
        <f t="shared" si="2"/>
        <v>12.121212121212121</v>
      </c>
      <c r="J16" s="11">
        <f t="shared" si="3"/>
        <v>4.75</v>
      </c>
      <c r="K16" s="1">
        <v>150</v>
      </c>
      <c r="L16" s="1">
        <v>6</v>
      </c>
      <c r="M16" s="7">
        <f t="shared" si="4"/>
        <v>4</v>
      </c>
      <c r="N16" s="11">
        <f t="shared" si="5"/>
        <v>4.500000000000002</v>
      </c>
      <c r="O16" s="1">
        <v>247</v>
      </c>
      <c r="P16" s="1">
        <v>1</v>
      </c>
      <c r="Q16" s="8">
        <f t="shared" si="6"/>
        <v>0.4048582995951417</v>
      </c>
      <c r="R16" s="12">
        <f t="shared" si="7"/>
        <v>11.350000000000001</v>
      </c>
      <c r="S16" s="9">
        <f t="shared" si="8"/>
        <v>8.923884514435695</v>
      </c>
      <c r="T16" s="16">
        <f t="shared" si="9"/>
        <v>12.808398950131233</v>
      </c>
    </row>
    <row r="17" spans="1:20" ht="19.5" customHeight="1">
      <c r="A17" s="41"/>
      <c r="B17" s="1" t="s">
        <v>20</v>
      </c>
      <c r="C17" s="1">
        <v>492</v>
      </c>
      <c r="D17" s="1">
        <v>89</v>
      </c>
      <c r="E17" s="7">
        <f t="shared" si="0"/>
        <v>18.089430894308943</v>
      </c>
      <c r="F17" s="11">
        <f t="shared" si="1"/>
        <v>34</v>
      </c>
      <c r="G17" s="1">
        <v>312</v>
      </c>
      <c r="H17" s="1">
        <v>41</v>
      </c>
      <c r="I17" s="7">
        <f t="shared" si="2"/>
        <v>13.141025641025642</v>
      </c>
      <c r="J17" s="11">
        <f t="shared" si="3"/>
        <v>5.799999999999997</v>
      </c>
      <c r="K17" s="1">
        <v>327</v>
      </c>
      <c r="L17" s="1">
        <v>14</v>
      </c>
      <c r="M17" s="7">
        <f t="shared" si="4"/>
        <v>4.281345565749235</v>
      </c>
      <c r="N17" s="11">
        <f t="shared" si="5"/>
        <v>8.89</v>
      </c>
      <c r="O17" s="1">
        <v>321</v>
      </c>
      <c r="P17" s="1">
        <v>2</v>
      </c>
      <c r="Q17" s="8">
        <f t="shared" si="6"/>
        <v>0.6230529595015576</v>
      </c>
      <c r="R17" s="12">
        <f t="shared" si="7"/>
        <v>14.05</v>
      </c>
      <c r="S17" s="9">
        <f t="shared" si="8"/>
        <v>10.055096418732782</v>
      </c>
      <c r="T17" s="16">
        <f t="shared" si="9"/>
        <v>14.37603305785124</v>
      </c>
    </row>
    <row r="18" spans="1:20" ht="19.5" customHeight="1">
      <c r="A18" s="41"/>
      <c r="B18" s="1" t="s">
        <v>24</v>
      </c>
      <c r="C18" s="1"/>
      <c r="D18" s="1"/>
      <c r="E18" s="7"/>
      <c r="F18" s="7"/>
      <c r="G18" s="1">
        <v>68</v>
      </c>
      <c r="H18" s="1">
        <v>9</v>
      </c>
      <c r="I18" s="7">
        <f t="shared" si="2"/>
        <v>13.23529411764706</v>
      </c>
      <c r="J18" s="11">
        <f t="shared" si="3"/>
        <v>1.1999999999999993</v>
      </c>
      <c r="K18" s="1">
        <v>78</v>
      </c>
      <c r="L18" s="1">
        <v>5</v>
      </c>
      <c r="M18" s="7">
        <f t="shared" si="4"/>
        <v>6.41025641025641</v>
      </c>
      <c r="N18" s="11">
        <f t="shared" si="5"/>
        <v>0.46000000000000085</v>
      </c>
      <c r="O18" s="1">
        <v>75</v>
      </c>
      <c r="P18" s="1"/>
      <c r="Q18" s="8">
        <f t="shared" si="6"/>
        <v>0</v>
      </c>
      <c r="R18" s="12">
        <f t="shared" si="7"/>
        <v>3.75</v>
      </c>
      <c r="S18" s="9">
        <f t="shared" si="8"/>
        <v>6.334841628959276</v>
      </c>
      <c r="T18" s="16">
        <f t="shared" si="9"/>
        <v>8.782805429864252</v>
      </c>
    </row>
    <row r="19" spans="1:20" ht="19.5" customHeight="1">
      <c r="A19" s="41"/>
      <c r="B19" s="1" t="s">
        <v>2</v>
      </c>
      <c r="C19" s="1"/>
      <c r="D19" s="1"/>
      <c r="E19" s="7"/>
      <c r="F19" s="7"/>
      <c r="G19" s="1">
        <v>668</v>
      </c>
      <c r="H19" s="1">
        <v>66</v>
      </c>
      <c r="I19" s="7">
        <f t="shared" si="2"/>
        <v>9.880239520958083</v>
      </c>
      <c r="J19" s="11">
        <f t="shared" si="3"/>
        <v>34.2</v>
      </c>
      <c r="K19" s="1">
        <v>1002</v>
      </c>
      <c r="L19" s="1">
        <v>32</v>
      </c>
      <c r="M19" s="7">
        <f t="shared" si="4"/>
        <v>3.1936127744510974</v>
      </c>
      <c r="N19" s="11">
        <f t="shared" si="5"/>
        <v>38.14</v>
      </c>
      <c r="O19" s="4">
        <v>1665</v>
      </c>
      <c r="P19" s="1">
        <v>4</v>
      </c>
      <c r="Q19" s="8">
        <f t="shared" si="6"/>
        <v>0.24024024024024024</v>
      </c>
      <c r="R19" s="12">
        <f t="shared" si="7"/>
        <v>79.25</v>
      </c>
      <c r="S19" s="9">
        <f t="shared" si="8"/>
        <v>3.058470764617691</v>
      </c>
      <c r="T19" s="16">
        <f t="shared" si="9"/>
        <v>7.603898050974511</v>
      </c>
    </row>
    <row r="20" spans="1:20" ht="19.5" customHeight="1">
      <c r="A20" s="42"/>
      <c r="B20" s="1" t="s">
        <v>25</v>
      </c>
      <c r="C20" s="1"/>
      <c r="D20" s="1"/>
      <c r="E20" s="7"/>
      <c r="F20" s="7"/>
      <c r="G20" s="1">
        <v>15</v>
      </c>
      <c r="H20" s="1">
        <v>1</v>
      </c>
      <c r="I20" s="7">
        <f t="shared" si="2"/>
        <v>6.666666666666667</v>
      </c>
      <c r="J20" s="11">
        <f t="shared" si="3"/>
        <v>1.25</v>
      </c>
      <c r="K20" s="1">
        <v>20</v>
      </c>
      <c r="L20" s="1">
        <v>6</v>
      </c>
      <c r="M20" s="7">
        <f t="shared" si="4"/>
        <v>30</v>
      </c>
      <c r="N20" s="11">
        <f t="shared" si="5"/>
        <v>-4.6</v>
      </c>
      <c r="O20" s="1">
        <v>98</v>
      </c>
      <c r="P20" s="1">
        <v>3</v>
      </c>
      <c r="Q20" s="8">
        <f t="shared" si="6"/>
        <v>3.061224489795918</v>
      </c>
      <c r="R20" s="12">
        <f>5%*O20-P20</f>
        <v>1.9000000000000004</v>
      </c>
      <c r="S20" s="9">
        <f t="shared" si="8"/>
        <v>7.518796992481203</v>
      </c>
      <c r="T20" s="16">
        <f t="shared" si="9"/>
        <v>6.42857142857143</v>
      </c>
    </row>
    <row r="21" spans="1:20" ht="19.5" customHeight="1">
      <c r="A21" s="3"/>
      <c r="B21" s="1" t="s">
        <v>26</v>
      </c>
      <c r="C21" s="5">
        <f>SUM(C4:C20)</f>
        <v>3165</v>
      </c>
      <c r="D21" s="6">
        <f>SUM(D4:D20)</f>
        <v>645</v>
      </c>
      <c r="E21" s="7">
        <f t="shared" si="0"/>
        <v>20.379146919431278</v>
      </c>
      <c r="F21" s="13">
        <f>SUM(F4:F20)</f>
        <v>146.25</v>
      </c>
      <c r="G21" s="6">
        <f>SUM(G4:G20)</f>
        <v>3484</v>
      </c>
      <c r="H21" s="6">
        <f>SUM(H4:H20)</f>
        <v>424</v>
      </c>
      <c r="I21" s="7">
        <f t="shared" si="2"/>
        <v>12.169919632606199</v>
      </c>
      <c r="J21" s="14">
        <f>SUM(J4:J20)</f>
        <v>98.59999999999998</v>
      </c>
      <c r="K21" s="6">
        <f>SUM(K4:K20)</f>
        <v>3786</v>
      </c>
      <c r="L21" s="6">
        <f>SUM(L4:L20)</f>
        <v>138</v>
      </c>
      <c r="M21" s="7">
        <f t="shared" si="4"/>
        <v>3.6450079239302693</v>
      </c>
      <c r="N21" s="13">
        <f>SUM(N4:N20)</f>
        <v>127.02000000000001</v>
      </c>
      <c r="O21" s="5">
        <f>SUM(O4:O20)</f>
        <v>4615</v>
      </c>
      <c r="P21" s="6">
        <f>SUM(P4:P20)</f>
        <v>27</v>
      </c>
      <c r="Q21" s="8">
        <f t="shared" si="6"/>
        <v>0.5850487540628385</v>
      </c>
      <c r="R21" s="15">
        <f>SUM(R4:R20)</f>
        <v>203.75000000000003</v>
      </c>
      <c r="S21" s="9">
        <f t="shared" si="8"/>
        <v>8.199335548172758</v>
      </c>
      <c r="T21" s="16">
        <f t="shared" si="9"/>
        <v>12.024053156146179</v>
      </c>
    </row>
    <row r="22" spans="1:22" ht="19.5" customHeight="1">
      <c r="A22" s="3"/>
      <c r="B22" s="24" t="s">
        <v>44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V22" t="s">
        <v>35</v>
      </c>
    </row>
    <row r="27" ht="14.25">
      <c r="D27" s="17"/>
    </row>
    <row r="28" ht="14.25">
      <c r="D28" s="17"/>
    </row>
  </sheetData>
  <mergeCells count="12">
    <mergeCell ref="A2:A3"/>
    <mergeCell ref="A1:S1"/>
    <mergeCell ref="A4:A11"/>
    <mergeCell ref="A12:A20"/>
    <mergeCell ref="S2:S3"/>
    <mergeCell ref="T2:T3"/>
    <mergeCell ref="B22:T22"/>
    <mergeCell ref="B2:B3"/>
    <mergeCell ref="C2:F2"/>
    <mergeCell ref="G2:J2"/>
    <mergeCell ref="K2:N2"/>
    <mergeCell ref="O2:R2"/>
  </mergeCells>
  <printOptions/>
  <pageMargins left="0.41" right="0.22" top="0.79" bottom="0.84" header="0.6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17" sqref="B17"/>
    </sheetView>
  </sheetViews>
  <sheetFormatPr defaultColWidth="9.00390625" defaultRowHeight="14.25"/>
  <cols>
    <col min="2" max="4" width="10.625" style="0" customWidth="1"/>
  </cols>
  <sheetData>
    <row r="1" spans="1:5" ht="22.5">
      <c r="A1" s="45" t="s">
        <v>50</v>
      </c>
      <c r="B1" s="45"/>
      <c r="C1" s="45"/>
      <c r="D1" s="45"/>
      <c r="E1" s="45"/>
    </row>
    <row r="2" spans="1:5" ht="19.5" customHeight="1">
      <c r="A2" s="20" t="s">
        <v>38</v>
      </c>
      <c r="B2" s="20" t="s">
        <v>43</v>
      </c>
      <c r="C2" s="20" t="s">
        <v>41</v>
      </c>
      <c r="D2" s="20" t="s">
        <v>39</v>
      </c>
      <c r="E2" s="20" t="s">
        <v>42</v>
      </c>
    </row>
    <row r="3" spans="1:5" ht="19.5" customHeight="1">
      <c r="A3" s="1" t="s">
        <v>11</v>
      </c>
      <c r="B3" s="18">
        <v>2.75</v>
      </c>
      <c r="C3" s="18">
        <v>8.6</v>
      </c>
      <c r="D3" s="18">
        <v>19</v>
      </c>
      <c r="E3" s="18">
        <f aca="true" t="shared" si="0" ref="E3:E19">SUM(B3:D3)</f>
        <v>30.35</v>
      </c>
    </row>
    <row r="4" spans="1:5" ht="19.5" customHeight="1">
      <c r="A4" s="1" t="s">
        <v>1</v>
      </c>
      <c r="B4" s="18">
        <v>1.5</v>
      </c>
      <c r="C4" s="18">
        <v>1.3</v>
      </c>
      <c r="D4" s="18">
        <v>3</v>
      </c>
      <c r="E4" s="18">
        <f t="shared" si="0"/>
        <v>5.8</v>
      </c>
    </row>
    <row r="5" spans="1:5" ht="19.5" customHeight="1">
      <c r="A5" s="1" t="s">
        <v>12</v>
      </c>
      <c r="B5" s="18">
        <v>17.25</v>
      </c>
      <c r="C5" s="18">
        <v>14.55</v>
      </c>
      <c r="D5" s="18">
        <v>11</v>
      </c>
      <c r="E5" s="18">
        <f t="shared" si="0"/>
        <v>42.8</v>
      </c>
    </row>
    <row r="6" spans="1:5" ht="19.5" customHeight="1">
      <c r="A6" s="1" t="s">
        <v>13</v>
      </c>
      <c r="B6" s="18">
        <v>14</v>
      </c>
      <c r="C6" s="18">
        <v>8.45</v>
      </c>
      <c r="D6" s="18">
        <v>12</v>
      </c>
      <c r="E6" s="18">
        <f t="shared" si="0"/>
        <v>34.45</v>
      </c>
    </row>
    <row r="7" spans="1:5" ht="19.5" customHeight="1">
      <c r="A7" s="1" t="s">
        <v>15</v>
      </c>
      <c r="B7" s="18">
        <v>2.75</v>
      </c>
      <c r="C7" s="18"/>
      <c r="D7" s="18">
        <v>11</v>
      </c>
      <c r="E7" s="18">
        <f t="shared" si="0"/>
        <v>13.75</v>
      </c>
    </row>
    <row r="8" spans="1:5" ht="19.5" customHeight="1">
      <c r="A8" s="1" t="s">
        <v>19</v>
      </c>
      <c r="B8" s="18">
        <v>16.25</v>
      </c>
      <c r="C8" s="18">
        <v>14.05</v>
      </c>
      <c r="D8" s="18">
        <v>21</v>
      </c>
      <c r="E8" s="18">
        <f t="shared" si="0"/>
        <v>51.3</v>
      </c>
    </row>
    <row r="9" spans="1:5" ht="19.5" customHeight="1">
      <c r="A9" s="1" t="s">
        <v>21</v>
      </c>
      <c r="B9" s="18">
        <v>5.5</v>
      </c>
      <c r="C9" s="18">
        <v>1.15</v>
      </c>
      <c r="D9" s="18"/>
      <c r="E9" s="18">
        <f t="shared" si="0"/>
        <v>6.65</v>
      </c>
    </row>
    <row r="10" spans="1:5" ht="19.5" customHeight="1">
      <c r="A10" s="1" t="s">
        <v>22</v>
      </c>
      <c r="B10" s="18">
        <v>6.75</v>
      </c>
      <c r="C10" s="18">
        <v>7.85</v>
      </c>
      <c r="D10" s="18">
        <v>10</v>
      </c>
      <c r="E10" s="18">
        <f t="shared" si="0"/>
        <v>24.6</v>
      </c>
    </row>
    <row r="11" spans="1:5" ht="19.5" customHeight="1">
      <c r="A11" s="1" t="s">
        <v>23</v>
      </c>
      <c r="B11" s="18">
        <v>1.75</v>
      </c>
      <c r="C11" s="18"/>
      <c r="D11" s="18">
        <v>5</v>
      </c>
      <c r="E11" s="18">
        <f t="shared" si="0"/>
        <v>6.75</v>
      </c>
    </row>
    <row r="12" spans="1:5" ht="19.5" customHeight="1">
      <c r="A12" s="1" t="s">
        <v>14</v>
      </c>
      <c r="B12" s="18">
        <v>13</v>
      </c>
      <c r="C12" s="18">
        <v>4.3</v>
      </c>
      <c r="D12" s="18">
        <v>26</v>
      </c>
      <c r="E12" s="18">
        <f t="shared" si="0"/>
        <v>43.3</v>
      </c>
    </row>
    <row r="13" spans="1:5" ht="19.5" customHeight="1">
      <c r="A13" s="1" t="s">
        <v>16</v>
      </c>
      <c r="B13" s="18">
        <v>5.5</v>
      </c>
      <c r="C13" s="18"/>
      <c r="D13" s="18">
        <v>10</v>
      </c>
      <c r="E13" s="18">
        <f t="shared" si="0"/>
        <v>15.5</v>
      </c>
    </row>
    <row r="14" spans="1:5" ht="19.5" customHeight="1">
      <c r="A14" s="1" t="s">
        <v>17</v>
      </c>
      <c r="B14" s="18">
        <v>16.25</v>
      </c>
      <c r="C14" s="18">
        <v>0.5499999999999972</v>
      </c>
      <c r="D14" s="18">
        <v>20</v>
      </c>
      <c r="E14" s="18">
        <f t="shared" si="0"/>
        <v>36.8</v>
      </c>
    </row>
    <row r="15" spans="1:5" ht="19.5" customHeight="1">
      <c r="A15" s="1" t="s">
        <v>18</v>
      </c>
      <c r="B15" s="18">
        <v>12</v>
      </c>
      <c r="C15" s="18">
        <v>4.75</v>
      </c>
      <c r="D15" s="18">
        <v>9</v>
      </c>
      <c r="E15" s="18">
        <f t="shared" si="0"/>
        <v>25.75</v>
      </c>
    </row>
    <row r="16" spans="1:5" ht="19.5" customHeight="1">
      <c r="A16" s="1" t="s">
        <v>20</v>
      </c>
      <c r="B16" s="21">
        <v>25</v>
      </c>
      <c r="C16" s="18">
        <v>5.8</v>
      </c>
      <c r="D16" s="18">
        <v>19</v>
      </c>
      <c r="E16" s="18">
        <f t="shared" si="0"/>
        <v>49.8</v>
      </c>
    </row>
    <row r="17" spans="1:5" ht="19.5" customHeight="1">
      <c r="A17" s="1" t="s">
        <v>24</v>
      </c>
      <c r="B17" s="18"/>
      <c r="C17" s="18">
        <v>1.2</v>
      </c>
      <c r="D17" s="18">
        <v>3</v>
      </c>
      <c r="E17" s="18">
        <f t="shared" si="0"/>
        <v>4.2</v>
      </c>
    </row>
    <row r="18" spans="1:5" ht="19.5" customHeight="1">
      <c r="A18" s="1" t="s">
        <v>2</v>
      </c>
      <c r="B18" s="18"/>
      <c r="C18" s="18">
        <v>34.2</v>
      </c>
      <c r="D18" s="18">
        <v>56</v>
      </c>
      <c r="E18" s="22">
        <v>90</v>
      </c>
    </row>
    <row r="19" spans="1:5" ht="19.5" customHeight="1">
      <c r="A19" s="1" t="s">
        <v>25</v>
      </c>
      <c r="B19" s="18"/>
      <c r="C19" s="18">
        <v>2</v>
      </c>
      <c r="D19" s="18"/>
      <c r="E19" s="18">
        <f t="shared" si="0"/>
        <v>2</v>
      </c>
    </row>
    <row r="20" spans="1:5" ht="19.5" customHeight="1">
      <c r="A20" s="19" t="s">
        <v>40</v>
      </c>
      <c r="B20" s="18">
        <f>SUM(B3:B19)</f>
        <v>140.25</v>
      </c>
      <c r="C20" s="18">
        <f>SUM(C3:C19)</f>
        <v>108.75</v>
      </c>
      <c r="D20" s="18">
        <f>SUM(D3:D19)</f>
        <v>235</v>
      </c>
      <c r="E20" s="18">
        <f>SUM(E3:E19)</f>
        <v>483.8</v>
      </c>
    </row>
  </sheetData>
  <mergeCells count="1">
    <mergeCell ref="A1:E1"/>
  </mergeCells>
  <printOptions/>
  <pageMargins left="1.59" right="0.75" top="1.68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2009-03-28T02:05:34Z</cp:lastPrinted>
  <dcterms:created xsi:type="dcterms:W3CDTF">2009-03-18T08:31:38Z</dcterms:created>
  <dcterms:modified xsi:type="dcterms:W3CDTF">2009-03-30T00:31:41Z</dcterms:modified>
  <cp:category/>
  <cp:version/>
  <cp:contentType/>
  <cp:contentStatus/>
</cp:coreProperties>
</file>